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manouchi\Desktop\"/>
    </mc:Choice>
  </mc:AlternateContent>
  <bookViews>
    <workbookView xWindow="0" yWindow="0" windowWidth="28800" windowHeight="10950"/>
  </bookViews>
  <sheets>
    <sheet name="第二号第一様式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G79" i="1"/>
  <c r="G78" i="1"/>
  <c r="G76" i="1"/>
  <c r="G74" i="1"/>
  <c r="G73" i="1"/>
  <c r="F70" i="1"/>
  <c r="E70" i="1"/>
  <c r="G70" i="1" s="1"/>
  <c r="G69" i="1"/>
  <c r="G68" i="1"/>
  <c r="G67" i="1"/>
  <c r="G66" i="1"/>
  <c r="G65" i="1"/>
  <c r="G64" i="1"/>
  <c r="G63" i="1"/>
  <c r="G62" i="1"/>
  <c r="F61" i="1"/>
  <c r="F71" i="1" s="1"/>
  <c r="E61" i="1"/>
  <c r="E71" i="1" s="1"/>
  <c r="G71" i="1" s="1"/>
  <c r="G60" i="1"/>
  <c r="G59" i="1"/>
  <c r="G58" i="1"/>
  <c r="G57" i="1"/>
  <c r="G56" i="1"/>
  <c r="G55" i="1"/>
  <c r="G54" i="1"/>
  <c r="F51" i="1"/>
  <c r="E51" i="1"/>
  <c r="G51" i="1" s="1"/>
  <c r="G50" i="1"/>
  <c r="G49" i="1"/>
  <c r="G48" i="1"/>
  <c r="G47" i="1"/>
  <c r="G46" i="1"/>
  <c r="G45" i="1"/>
  <c r="G44" i="1"/>
  <c r="G43" i="1"/>
  <c r="F42" i="1"/>
  <c r="F52" i="1" s="1"/>
  <c r="E42" i="1"/>
  <c r="E52" i="1" s="1"/>
  <c r="G41" i="1"/>
  <c r="G40" i="1"/>
  <c r="G39" i="1"/>
  <c r="G38" i="1"/>
  <c r="G37" i="1"/>
  <c r="G36" i="1"/>
  <c r="G35" i="1"/>
  <c r="G34" i="1"/>
  <c r="G33" i="1"/>
  <c r="F31" i="1"/>
  <c r="E31" i="1"/>
  <c r="G31" i="1" s="1"/>
  <c r="G30" i="1"/>
  <c r="G29" i="1"/>
  <c r="G28" i="1"/>
  <c r="G27" i="1"/>
  <c r="G26" i="1"/>
  <c r="G25" i="1"/>
  <c r="G24" i="1"/>
  <c r="G23" i="1"/>
  <c r="G22" i="1"/>
  <c r="G21" i="1"/>
  <c r="G20" i="1"/>
  <c r="F19" i="1"/>
  <c r="F32" i="1" s="1"/>
  <c r="F53" i="1" s="1"/>
  <c r="F72" i="1" s="1"/>
  <c r="F75" i="1" s="1"/>
  <c r="F77" i="1" s="1"/>
  <c r="F81" i="1" s="1"/>
  <c r="E19" i="1"/>
  <c r="G19" i="1" s="1"/>
  <c r="G18" i="1"/>
  <c r="G17" i="1"/>
  <c r="G16" i="1"/>
  <c r="G15" i="1"/>
  <c r="G14" i="1"/>
  <c r="G13" i="1"/>
  <c r="G12" i="1"/>
  <c r="G11" i="1"/>
  <c r="G10" i="1"/>
  <c r="G9" i="1"/>
  <c r="G8" i="1"/>
  <c r="G52" i="1" l="1"/>
  <c r="G42" i="1"/>
  <c r="E32" i="1"/>
  <c r="G61" i="1"/>
  <c r="E53" i="1" l="1"/>
  <c r="G32" i="1"/>
  <c r="E72" i="1" l="1"/>
  <c r="G53" i="1"/>
  <c r="E75" i="1" l="1"/>
  <c r="G72" i="1"/>
  <c r="E77" i="1" l="1"/>
  <c r="G75" i="1"/>
  <c r="E81" i="1" l="1"/>
  <c r="G81" i="1" s="1"/>
  <c r="G77" i="1"/>
</calcChain>
</file>

<file path=xl/sharedStrings.xml><?xml version="1.0" encoding="utf-8"?>
<sst xmlns="http://schemas.openxmlformats.org/spreadsheetml/2006/main" count="91" uniqueCount="87">
  <si>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</si>
  <si>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</si>
  <si>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（自）平成29年4月1日  （至）平成30年3月31日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</si>
  <si>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</si>
  <si>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</si>
  <si>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</si>
  <si>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</si>
  <si>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</si>
  <si>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</si>
  <si>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</si>
  <si>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介護保険事業収益</t>
  </si>
  <si>
    <t>老人福祉事業収益</t>
  </si>
  <si>
    <t>児童福祉事業収益</t>
  </si>
  <si>
    <t>保育事業収益</t>
  </si>
  <si>
    <t>就労支援事業収益</t>
  </si>
  <si>
    <t>障害福祉サービス等事業収益</t>
  </si>
  <si>
    <t>生活保護事業収益</t>
  </si>
  <si>
    <t>医療事業収益</t>
  </si>
  <si>
    <t>その他の事業収益</t>
  </si>
  <si>
    <t>経常経費寄附金収益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</si>
  <si>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</si>
  <si>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</si>
  <si>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</si>
  <si>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</si>
  <si>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</si>
  <si>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</si>
  <si>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就労支援事業費用</t>
  </si>
  <si>
    <t>授産事業費用</t>
  </si>
  <si>
    <t>利用者負担軽減額</t>
  </si>
  <si>
    <t>減価償却費</t>
  </si>
  <si>
    <t>国庫補助金等特別積立金取崩額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</si>
  <si>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</si>
  <si>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</si>
  <si>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</si>
  <si>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</si>
  <si>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</si>
  <si>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</si>
  <si>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</si>
  <si>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</si>
  <si>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有価証券評価益</t>
  </si>
  <si>
    <t>有価証券売却益</t>
  </si>
  <si>
    <t>投資有価証券評価益</t>
  </si>
  <si>
    <t>投資有価証券売却益</t>
  </si>
  <si>
    <t>基本財産評価益</t>
  </si>
  <si>
    <t>積立資産評価益</t>
  </si>
  <si>
    <t>その他のサービス活動外収益</t>
  </si>
  <si>
    <t>サービス活動外収益計（４）</t>
  </si>
  <si>
    <t>支払利息</t>
  </si>
  <si>
    <t>有価証券評価損</t>
  </si>
  <si>
    <t>有価証券売却損</t>
  </si>
  <si>
    <t>投資有価証券評価損</t>
  </si>
  <si>
    <t>投資有価証券売却損</t>
  </si>
  <si>
    <t>基本財産評価損</t>
  </si>
  <si>
    <t>積立資産評価損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</si>
  <si>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</si>
  <si>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</si>
  <si>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</si>
  <si>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</si>
  <si>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</si>
  <si>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</si>
  <si>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施設整備等寄附金収益</t>
  </si>
  <si>
    <t>長期運営資金借入金元金償還寄附金収益</t>
  </si>
  <si>
    <t>固定資産受贈額</t>
  </si>
  <si>
    <t>固定資産売却益</t>
  </si>
  <si>
    <t>サービス区分間繰入金収益</t>
  </si>
  <si>
    <t>その他の特別収益</t>
  </si>
  <si>
    <t>特別収益計（８）</t>
  </si>
  <si>
    <t>基本金組入額</t>
  </si>
  <si>
    <t>資産評価損</t>
  </si>
  <si>
    <t>固定資産売却損・処分損</t>
  </si>
  <si>
    <t>国庫補助金等特別積立金取崩額（除却等）</t>
  </si>
  <si>
    <t>国庫補助金等特別積立金積立額</t>
  </si>
  <si>
    <t>災害損失</t>
  </si>
  <si>
    <t>サービス区分間繰入金費用</t>
  </si>
  <si>
    <t>その他の特別損失</t>
  </si>
  <si>
    <t>特別費用計（９）</t>
  </si>
  <si>
    <t>特別増減差額（１０）＝（８）－（９）</t>
  </si>
  <si>
    <t>税引前当期活動増減差額（１１）＝（７）＋（１０）</t>
  </si>
  <si>
    <t>法人税、住民税及び事業税（１２）</t>
  </si>
  <si>
    <t>法人税等調整額（１３）</t>
  </si>
  <si>
    <t>当期活動増減差額（１４）＝（１１）－（１２）－（１３）</t>
  </si>
  <si>
    <t>前期繰越活動増減差額（１５）</t>
  </si>
  <si>
    <t>当期末繰越活動増減差額（１６）＝（１４）＋（１５）</t>
  </si>
  <si>
    <t>基本金取崩額（１７）</t>
  </si>
  <si>
    <t>その他の積立金取崩額（１８）</t>
  </si>
  <si>
    <t>その他の積立金積立額（１９）</t>
  </si>
  <si>
    <t>次期繰越活動増減差額（２０）＝（１６）＋（１７）＋（１８）－（１９）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</si>
</sst>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left" vertical="center" textRotation="255"/>
    </xf>
    <xf numFmtId="0" fontId="7" fillId="0" borderId="2" xfId="2" applyFont="1" applyFill="1" applyBorder="1" applyAlignment="1">
      <alignment horizontal="left" vertical="top" shrinkToFit="1"/>
    </xf>
    <xf numFmtId="176" fontId="9" fillId="0" borderId="2" xfId="2" applyNumberFormat="1" applyFont="1" applyFill="1" applyBorder="1" applyAlignment="1" applyProtection="1">
      <alignment vertical="top" shrinkToFit="1"/>
      <protection locked="0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0" fontId="7" fillId="0" borderId="3" xfId="2" applyFont="1" applyFill="1" applyBorder="1" applyAlignment="1">
      <alignment horizontal="left" vertical="center" textRotation="255"/>
    </xf>
    <xf numFmtId="0" fontId="7" fillId="0" borderId="3" xfId="2" applyFont="1" applyFill="1" applyBorder="1" applyAlignment="1">
      <alignment horizontal="left" vertical="top" shrinkToFit="1"/>
    </xf>
    <xf numFmtId="176" fontId="9" fillId="0" borderId="3" xfId="2" applyNumberFormat="1" applyFont="1" applyFill="1" applyBorder="1" applyAlignment="1" applyProtection="1">
      <alignment vertical="top" shrinkToFit="1"/>
      <protection locked="0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>
      <alignment horizontal="left" vertical="center" textRotation="255"/>
    </xf>
    <xf numFmtId="0" fontId="7" fillId="0" borderId="1" xfId="2" applyFont="1" applyFill="1" applyBorder="1" applyAlignment="1">
      <alignment horizontal="left" vertical="top" shrinkToFit="1"/>
    </xf>
    <xf numFmtId="176" fontId="9" fillId="0" borderId="1" xfId="2" applyNumberFormat="1" applyFont="1" applyFill="1" applyBorder="1" applyAlignment="1" applyProtection="1">
      <alignment vertical="top" shrinkToFit="1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 shrinkToFit="1"/>
    </xf>
    <xf numFmtId="176" fontId="9" fillId="0" borderId="6" xfId="2" applyNumberFormat="1" applyFont="1" applyFill="1" applyBorder="1" applyAlignment="1" applyProtection="1">
      <alignment vertical="center" shrinkToFit="1"/>
      <protection locked="0"/>
    </xf>
    <xf numFmtId="0" fontId="7" fillId="0" borderId="7" xfId="2" applyFont="1" applyFill="1" applyBorder="1" applyAlignment="1">
      <alignment vertical="center" shrinkToFit="1"/>
    </xf>
    <xf numFmtId="176" fontId="9" fillId="0" borderId="7" xfId="2" applyNumberFormat="1" applyFont="1" applyFill="1" applyBorder="1" applyAlignment="1" applyProtection="1">
      <alignment vertical="center" shrinkToFit="1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left" vertical="top" shrinkToFit="1"/>
    </xf>
    <xf numFmtId="176" fontId="9" fillId="0" borderId="10" xfId="2" applyNumberFormat="1" applyFont="1" applyFill="1" applyBorder="1" applyAlignment="1" applyProtection="1">
      <alignment vertical="top" shrinkToFit="1"/>
      <protection locked="0"/>
    </xf>
    <xf numFmtId="0" fontId="7" fillId="0" borderId="5" xfId="2" applyFont="1" applyFill="1" applyBorder="1">
      <alignment horizontal="left" vertical="top"/>
    </xf>
    <xf numFmtId="0" fontId="7" fillId="0" borderId="6" xfId="2" applyFont="1" applyFill="1" applyBorder="1" applyAlignment="1">
      <alignment horizontal="left" vertical="top" shrinkToFit="1"/>
    </xf>
    <xf numFmtId="176" fontId="9" fillId="0" borderId="6" xfId="2" applyNumberFormat="1" applyFont="1" applyFill="1" applyBorder="1" applyAlignment="1" applyProtection="1">
      <alignment vertical="top" shrinkToFit="1"/>
      <protection locked="0"/>
    </xf>
    <xf numFmtId="0" fontId="7" fillId="0" borderId="11" xfId="2" applyFont="1" applyFill="1" applyBorder="1" applyAlignment="1">
      <alignment vertical="center" textRotation="255"/>
    </xf>
    <xf numFmtId="0" fontId="7" fillId="0" borderId="11" xfId="2" applyFont="1" applyFill="1" applyBorder="1">
      <alignment horizontal="left" vertical="top"/>
    </xf>
    <xf numFmtId="0" fontId="7" fillId="0" borderId="12" xfId="2" applyFont="1" applyFill="1" applyBorder="1" applyAlignment="1">
      <alignment vertical="center" textRotation="255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1"/>
  <sheetViews>
    <sheetView showGridLines="0" tabSelected="1" workbookViewId="0"/>
  </sheetViews>
  <sheetFormatPr defaultRowHeight="13.5"/>
  <cols>
    <col min="1" max="3" width="2.875" customWidth="1"/>
    <col min="4" max="4" width="60.25" customWidth="1"/>
    <col min="5" max="7" width="20.75" customWidth="1"/>
  </cols>
  <sheetData>
    <row r="1" spans="2:7">
      <c r="B1" s="1"/>
      <c r="C1" s="1"/>
      <c r="D1" s="1"/>
      <c r="E1" s="1"/>
      <c r="F1" s="1"/>
      <c r="G1" s="1"/>
    </row>
    <row r="2" spans="2:7" ht="21">
      <c r="B2" s="2"/>
      <c r="C2" s="2"/>
      <c r="D2" s="2"/>
      <c r="E2" s="3"/>
      <c r="F2" s="3"/>
      <c r="G2" s="4" t="s">
        <v>0</v>
      </c>
    </row>
    <row r="3" spans="2:7" ht="21">
      <c r="B3" s="5" t="s">
        <v>1</v>
      </c>
      <c r="C3" s="5"/>
      <c r="D3" s="5"/>
      <c r="E3" s="5"/>
      <c r="F3" s="5"/>
      <c r="G3" s="5"/>
    </row>
    <row r="4" spans="2:7" ht="14.25">
      <c r="B4" s="6"/>
      <c r="C4" s="6"/>
      <c r="D4" s="6"/>
      <c r="E4" s="6"/>
      <c r="F4" s="6"/>
      <c r="G4" s="3"/>
    </row>
    <row r="5" spans="2:7" ht="21">
      <c r="B5" s="7" t="s">
        <v>2</v>
      </c>
      <c r="C5" s="7"/>
      <c r="D5" s="7"/>
      <c r="E5" s="7"/>
      <c r="F5" s="7"/>
      <c r="G5" s="7"/>
    </row>
    <row r="6" spans="2:7" ht="15.75">
      <c r="B6" s="8"/>
      <c r="C6" s="8"/>
      <c r="D6" s="8"/>
      <c r="E6" s="8"/>
      <c r="F6" s="3"/>
      <c r="G6" s="8" t="s">
        <v>3</v>
      </c>
    </row>
    <row r="7" spans="2:7" ht="14.25">
      <c r="B7" s="9" t="s">
        <v>4</v>
      </c>
      <c r="C7" s="9"/>
      <c r="D7" s="9"/>
      <c r="E7" s="10" t="s">
        <v>5</v>
      </c>
      <c r="F7" s="10" t="s">
        <v>6</v>
      </c>
      <c r="G7" s="10" t="s">
        <v>7</v>
      </c>
    </row>
    <row r="8" spans="2:7" ht="14.25">
      <c r="B8" s="11" t="s">
        <v>8</v>
      </c>
      <c r="C8" s="11" t="s">
        <v>9</v>
      </c>
      <c r="D8" s="12" t="s">
        <v>10</v>
      </c>
      <c r="E8" s="13">
        <v>244735401</v>
      </c>
      <c r="F8" s="14">
        <v>240588609</v>
      </c>
      <c r="G8" s="13">
        <f>E8-F8</f>
        <v>4146792</v>
      </c>
    </row>
    <row r="9" spans="2:7" ht="14.25">
      <c r="B9" s="15"/>
      <c r="C9" s="15"/>
      <c r="D9" s="16" t="s">
        <v>11</v>
      </c>
      <c r="E9" s="17">
        <v>0</v>
      </c>
      <c r="F9" s="18"/>
      <c r="G9" s="17">
        <f t="shared" ref="G9:G72" si="0">E9-F9</f>
        <v>0</v>
      </c>
    </row>
    <row r="10" spans="2:7" ht="14.25">
      <c r="B10" s="15"/>
      <c r="C10" s="15"/>
      <c r="D10" s="16" t="s">
        <v>12</v>
      </c>
      <c r="E10" s="17">
        <v>0</v>
      </c>
      <c r="F10" s="18"/>
      <c r="G10" s="17">
        <f t="shared" si="0"/>
        <v>0</v>
      </c>
    </row>
    <row r="11" spans="2:7" ht="14.25">
      <c r="B11" s="15"/>
      <c r="C11" s="15"/>
      <c r="D11" s="16" t="s">
        <v>13</v>
      </c>
      <c r="E11" s="17">
        <v>186747056</v>
      </c>
      <c r="F11" s="18">
        <v>179224685</v>
      </c>
      <c r="G11" s="17">
        <f t="shared" si="0"/>
        <v>7522371</v>
      </c>
    </row>
    <row r="12" spans="2:7" ht="14.25">
      <c r="B12" s="15"/>
      <c r="C12" s="15"/>
      <c r="D12" s="16" t="s">
        <v>14</v>
      </c>
      <c r="E12" s="17">
        <v>0</v>
      </c>
      <c r="F12" s="18"/>
      <c r="G12" s="17">
        <f t="shared" si="0"/>
        <v>0</v>
      </c>
    </row>
    <row r="13" spans="2:7" ht="14.25">
      <c r="B13" s="15"/>
      <c r="C13" s="15"/>
      <c r="D13" s="16" t="s">
        <v>15</v>
      </c>
      <c r="E13" s="17">
        <v>3285655</v>
      </c>
      <c r="F13" s="18">
        <v>3237094</v>
      </c>
      <c r="G13" s="17">
        <f t="shared" si="0"/>
        <v>48561</v>
      </c>
    </row>
    <row r="14" spans="2:7" ht="14.25">
      <c r="B14" s="15"/>
      <c r="C14" s="15"/>
      <c r="D14" s="16" t="s">
        <v>16</v>
      </c>
      <c r="E14" s="17">
        <v>0</v>
      </c>
      <c r="F14" s="18"/>
      <c r="G14" s="17">
        <f t="shared" si="0"/>
        <v>0</v>
      </c>
    </row>
    <row r="15" spans="2:7" ht="14.25">
      <c r="B15" s="15"/>
      <c r="C15" s="15"/>
      <c r="D15" s="16" t="s">
        <v>17</v>
      </c>
      <c r="E15" s="17">
        <v>5454438</v>
      </c>
      <c r="F15" s="18">
        <v>5578435</v>
      </c>
      <c r="G15" s="17">
        <f t="shared" si="0"/>
        <v>-123997</v>
      </c>
    </row>
    <row r="16" spans="2:7" ht="14.25">
      <c r="B16" s="15"/>
      <c r="C16" s="15"/>
      <c r="D16" s="16" t="s">
        <v>18</v>
      </c>
      <c r="E16" s="17">
        <v>128095422</v>
      </c>
      <c r="F16" s="18">
        <v>124560242</v>
      </c>
      <c r="G16" s="17">
        <f t="shared" si="0"/>
        <v>3535180</v>
      </c>
    </row>
    <row r="17" spans="2:7" ht="14.25">
      <c r="B17" s="15"/>
      <c r="C17" s="15"/>
      <c r="D17" s="16" t="s">
        <v>19</v>
      </c>
      <c r="E17" s="17">
        <v>1210000</v>
      </c>
      <c r="F17" s="18">
        <v>423000</v>
      </c>
      <c r="G17" s="17">
        <f t="shared" si="0"/>
        <v>787000</v>
      </c>
    </row>
    <row r="18" spans="2:7" ht="14.25">
      <c r="B18" s="15"/>
      <c r="C18" s="15"/>
      <c r="D18" s="16" t="s">
        <v>20</v>
      </c>
      <c r="E18" s="17">
        <v>0</v>
      </c>
      <c r="F18" s="19">
        <v>0</v>
      </c>
      <c r="G18" s="17">
        <f t="shared" si="0"/>
        <v>0</v>
      </c>
    </row>
    <row r="19" spans="2:7" ht="14.25">
      <c r="B19" s="15"/>
      <c r="C19" s="20"/>
      <c r="D19" s="21" t="s">
        <v>21</v>
      </c>
      <c r="E19" s="22">
        <f>+E8+E9+E10+E11+E12+E13+E14+E15+E16+E17+E18</f>
        <v>569527972</v>
      </c>
      <c r="F19" s="23">
        <f>+F8+F9+F10+F11+F12+F13+F14+F15+F16+F17+F18</f>
        <v>553612065</v>
      </c>
      <c r="G19" s="22">
        <f t="shared" si="0"/>
        <v>15915907</v>
      </c>
    </row>
    <row r="20" spans="2:7" ht="14.25">
      <c r="B20" s="15"/>
      <c r="C20" s="11" t="s">
        <v>22</v>
      </c>
      <c r="D20" s="16" t="s">
        <v>23</v>
      </c>
      <c r="E20" s="17">
        <v>380533549</v>
      </c>
      <c r="F20" s="14">
        <v>374514740</v>
      </c>
      <c r="G20" s="17">
        <f t="shared" si="0"/>
        <v>6018809</v>
      </c>
    </row>
    <row r="21" spans="2:7" ht="14.25">
      <c r="B21" s="15"/>
      <c r="C21" s="15"/>
      <c r="D21" s="16" t="s">
        <v>24</v>
      </c>
      <c r="E21" s="17">
        <v>70124016</v>
      </c>
      <c r="F21" s="18">
        <v>68209684</v>
      </c>
      <c r="G21" s="17">
        <f t="shared" si="0"/>
        <v>1914332</v>
      </c>
    </row>
    <row r="22" spans="2:7" ht="14.25">
      <c r="B22" s="15"/>
      <c r="C22" s="15"/>
      <c r="D22" s="16" t="s">
        <v>25</v>
      </c>
      <c r="E22" s="17">
        <v>71169144</v>
      </c>
      <c r="F22" s="18">
        <v>67202390</v>
      </c>
      <c r="G22" s="17">
        <f t="shared" si="0"/>
        <v>3966754</v>
      </c>
    </row>
    <row r="23" spans="2:7" ht="14.25">
      <c r="B23" s="15"/>
      <c r="C23" s="15"/>
      <c r="D23" s="16" t="s">
        <v>26</v>
      </c>
      <c r="E23" s="17">
        <v>0</v>
      </c>
      <c r="F23" s="18"/>
      <c r="G23" s="17">
        <f t="shared" si="0"/>
        <v>0</v>
      </c>
    </row>
    <row r="24" spans="2:7" ht="14.25">
      <c r="B24" s="15"/>
      <c r="C24" s="15"/>
      <c r="D24" s="16" t="s">
        <v>27</v>
      </c>
      <c r="E24" s="17">
        <v>0</v>
      </c>
      <c r="F24" s="18"/>
      <c r="G24" s="17">
        <f t="shared" si="0"/>
        <v>0</v>
      </c>
    </row>
    <row r="25" spans="2:7" ht="14.25">
      <c r="B25" s="15"/>
      <c r="C25" s="15"/>
      <c r="D25" s="16" t="s">
        <v>28</v>
      </c>
      <c r="E25" s="17">
        <v>0</v>
      </c>
      <c r="F25" s="18">
        <v>0</v>
      </c>
      <c r="G25" s="17">
        <f t="shared" si="0"/>
        <v>0</v>
      </c>
    </row>
    <row r="26" spans="2:7" ht="14.25">
      <c r="B26" s="15"/>
      <c r="C26" s="15"/>
      <c r="D26" s="16" t="s">
        <v>29</v>
      </c>
      <c r="E26" s="17">
        <v>31835378</v>
      </c>
      <c r="F26" s="18">
        <v>31370610</v>
      </c>
      <c r="G26" s="17">
        <f t="shared" si="0"/>
        <v>464768</v>
      </c>
    </row>
    <row r="27" spans="2:7" ht="14.25">
      <c r="B27" s="15"/>
      <c r="C27" s="15"/>
      <c r="D27" s="16" t="s">
        <v>30</v>
      </c>
      <c r="E27" s="17">
        <v>-16150267</v>
      </c>
      <c r="F27" s="18">
        <v>-15721900</v>
      </c>
      <c r="G27" s="17">
        <f t="shared" si="0"/>
        <v>-428367</v>
      </c>
    </row>
    <row r="28" spans="2:7" ht="14.25">
      <c r="B28" s="15"/>
      <c r="C28" s="15"/>
      <c r="D28" s="16" t="s">
        <v>31</v>
      </c>
      <c r="E28" s="17">
        <v>0</v>
      </c>
      <c r="F28" s="18">
        <v>0</v>
      </c>
      <c r="G28" s="17">
        <f t="shared" si="0"/>
        <v>0</v>
      </c>
    </row>
    <row r="29" spans="2:7" ht="14.25">
      <c r="B29" s="15"/>
      <c r="C29" s="15"/>
      <c r="D29" s="16" t="s">
        <v>32</v>
      </c>
      <c r="E29" s="17">
        <v>47798</v>
      </c>
      <c r="F29" s="18">
        <v>0</v>
      </c>
      <c r="G29" s="17">
        <f t="shared" si="0"/>
        <v>47798</v>
      </c>
    </row>
    <row r="30" spans="2:7" ht="14.25">
      <c r="B30" s="15"/>
      <c r="C30" s="15"/>
      <c r="D30" s="16" t="s">
        <v>33</v>
      </c>
      <c r="E30" s="17">
        <v>0</v>
      </c>
      <c r="F30" s="19">
        <v>0</v>
      </c>
      <c r="G30" s="17">
        <f t="shared" si="0"/>
        <v>0</v>
      </c>
    </row>
    <row r="31" spans="2:7" ht="14.25">
      <c r="B31" s="15"/>
      <c r="C31" s="20"/>
      <c r="D31" s="21" t="s">
        <v>34</v>
      </c>
      <c r="E31" s="22">
        <f>+E20+E21+E22+E23+E24+E25+E26+E27+E28+E29+E30</f>
        <v>537559618</v>
      </c>
      <c r="F31" s="23">
        <f>+F20+F21+F22+F23+F24+F25+F26+F27+F28+F29+F30</f>
        <v>525575524</v>
      </c>
      <c r="G31" s="22">
        <f t="shared" si="0"/>
        <v>11984094</v>
      </c>
    </row>
    <row r="32" spans="2:7" ht="14.25">
      <c r="B32" s="20"/>
      <c r="C32" s="24" t="s">
        <v>35</v>
      </c>
      <c r="D32" s="25"/>
      <c r="E32" s="26">
        <f xml:space="preserve"> +E19 - E31</f>
        <v>31968354</v>
      </c>
      <c r="F32" s="23">
        <f xml:space="preserve"> +F19 - F31</f>
        <v>28036541</v>
      </c>
      <c r="G32" s="26">
        <f t="shared" si="0"/>
        <v>3931813</v>
      </c>
    </row>
    <row r="33" spans="2:7" ht="14.25">
      <c r="B33" s="11" t="s">
        <v>36</v>
      </c>
      <c r="C33" s="11" t="s">
        <v>9</v>
      </c>
      <c r="D33" s="16" t="s">
        <v>37</v>
      </c>
      <c r="E33" s="17">
        <v>0</v>
      </c>
      <c r="F33" s="14">
        <v>0</v>
      </c>
      <c r="G33" s="17">
        <f t="shared" si="0"/>
        <v>0</v>
      </c>
    </row>
    <row r="34" spans="2:7" ht="14.25">
      <c r="B34" s="15"/>
      <c r="C34" s="15"/>
      <c r="D34" s="16" t="s">
        <v>38</v>
      </c>
      <c r="E34" s="17">
        <v>4696</v>
      </c>
      <c r="F34" s="18">
        <v>4362</v>
      </c>
      <c r="G34" s="17">
        <f t="shared" si="0"/>
        <v>334</v>
      </c>
    </row>
    <row r="35" spans="2:7" ht="14.25">
      <c r="B35" s="15"/>
      <c r="C35" s="15"/>
      <c r="D35" s="16" t="s">
        <v>39</v>
      </c>
      <c r="E35" s="17">
        <v>0</v>
      </c>
      <c r="F35" s="18">
        <v>0</v>
      </c>
      <c r="G35" s="17">
        <f t="shared" si="0"/>
        <v>0</v>
      </c>
    </row>
    <row r="36" spans="2:7" ht="14.25">
      <c r="B36" s="15"/>
      <c r="C36" s="15"/>
      <c r="D36" s="16" t="s">
        <v>40</v>
      </c>
      <c r="E36" s="17">
        <v>0</v>
      </c>
      <c r="F36" s="18">
        <v>0</v>
      </c>
      <c r="G36" s="17">
        <f t="shared" si="0"/>
        <v>0</v>
      </c>
    </row>
    <row r="37" spans="2:7" ht="14.25">
      <c r="B37" s="15"/>
      <c r="C37" s="15"/>
      <c r="D37" s="16" t="s">
        <v>41</v>
      </c>
      <c r="E37" s="17">
        <v>0</v>
      </c>
      <c r="F37" s="18">
        <v>0</v>
      </c>
      <c r="G37" s="17">
        <f t="shared" si="0"/>
        <v>0</v>
      </c>
    </row>
    <row r="38" spans="2:7" ht="14.25">
      <c r="B38" s="15"/>
      <c r="C38" s="15"/>
      <c r="D38" s="16" t="s">
        <v>42</v>
      </c>
      <c r="E38" s="17">
        <v>0</v>
      </c>
      <c r="F38" s="18">
        <v>0</v>
      </c>
      <c r="G38" s="17">
        <f t="shared" si="0"/>
        <v>0</v>
      </c>
    </row>
    <row r="39" spans="2:7" ht="14.25">
      <c r="B39" s="15"/>
      <c r="C39" s="15"/>
      <c r="D39" s="16" t="s">
        <v>43</v>
      </c>
      <c r="E39" s="17">
        <v>0</v>
      </c>
      <c r="F39" s="18"/>
      <c r="G39" s="17">
        <f t="shared" si="0"/>
        <v>0</v>
      </c>
    </row>
    <row r="40" spans="2:7" ht="14.25">
      <c r="B40" s="15"/>
      <c r="C40" s="15"/>
      <c r="D40" s="16" t="s">
        <v>44</v>
      </c>
      <c r="E40" s="17">
        <v>0</v>
      </c>
      <c r="F40" s="18"/>
      <c r="G40" s="17">
        <f t="shared" si="0"/>
        <v>0</v>
      </c>
    </row>
    <row r="41" spans="2:7" ht="14.25">
      <c r="B41" s="15"/>
      <c r="C41" s="15"/>
      <c r="D41" s="16" t="s">
        <v>45</v>
      </c>
      <c r="E41" s="17">
        <v>6872111</v>
      </c>
      <c r="F41" s="19">
        <v>6051195</v>
      </c>
      <c r="G41" s="17">
        <f t="shared" si="0"/>
        <v>820916</v>
      </c>
    </row>
    <row r="42" spans="2:7" ht="14.25">
      <c r="B42" s="15"/>
      <c r="C42" s="20"/>
      <c r="D42" s="21" t="s">
        <v>46</v>
      </c>
      <c r="E42" s="22">
        <f>+E33+E34+E35+E36+E37+E38+E39+E40+E41</f>
        <v>6876807</v>
      </c>
      <c r="F42" s="23">
        <f>+F33+F34+F35+F36+F37+F38+F39+F40+F41</f>
        <v>6055557</v>
      </c>
      <c r="G42" s="22">
        <f t="shared" si="0"/>
        <v>821250</v>
      </c>
    </row>
    <row r="43" spans="2:7" ht="14.25">
      <c r="B43" s="15"/>
      <c r="C43" s="11" t="s">
        <v>22</v>
      </c>
      <c r="D43" s="16" t="s">
        <v>47</v>
      </c>
      <c r="E43" s="17">
        <v>879264</v>
      </c>
      <c r="F43" s="14">
        <v>941148</v>
      </c>
      <c r="G43" s="17">
        <f t="shared" si="0"/>
        <v>-61884</v>
      </c>
    </row>
    <row r="44" spans="2:7" ht="14.25">
      <c r="B44" s="15"/>
      <c r="C44" s="15"/>
      <c r="D44" s="16" t="s">
        <v>48</v>
      </c>
      <c r="E44" s="17">
        <v>0</v>
      </c>
      <c r="F44" s="18">
        <v>0</v>
      </c>
      <c r="G44" s="17">
        <f t="shared" si="0"/>
        <v>0</v>
      </c>
    </row>
    <row r="45" spans="2:7" ht="14.25">
      <c r="B45" s="15"/>
      <c r="C45" s="15"/>
      <c r="D45" s="16" t="s">
        <v>49</v>
      </c>
      <c r="E45" s="17">
        <v>0</v>
      </c>
      <c r="F45" s="18">
        <v>0</v>
      </c>
      <c r="G45" s="17">
        <f t="shared" si="0"/>
        <v>0</v>
      </c>
    </row>
    <row r="46" spans="2:7" ht="14.25">
      <c r="B46" s="15"/>
      <c r="C46" s="15"/>
      <c r="D46" s="16" t="s">
        <v>50</v>
      </c>
      <c r="E46" s="17">
        <v>0</v>
      </c>
      <c r="F46" s="18">
        <v>0</v>
      </c>
      <c r="G46" s="17">
        <f t="shared" si="0"/>
        <v>0</v>
      </c>
    </row>
    <row r="47" spans="2:7" ht="14.25">
      <c r="B47" s="15"/>
      <c r="C47" s="15"/>
      <c r="D47" s="16" t="s">
        <v>51</v>
      </c>
      <c r="E47" s="17">
        <v>0</v>
      </c>
      <c r="F47" s="18">
        <v>0</v>
      </c>
      <c r="G47" s="17">
        <f t="shared" si="0"/>
        <v>0</v>
      </c>
    </row>
    <row r="48" spans="2:7" ht="14.25">
      <c r="B48" s="15"/>
      <c r="C48" s="15"/>
      <c r="D48" s="16" t="s">
        <v>52</v>
      </c>
      <c r="E48" s="17">
        <v>0</v>
      </c>
      <c r="F48" s="18"/>
      <c r="G48" s="17">
        <f t="shared" si="0"/>
        <v>0</v>
      </c>
    </row>
    <row r="49" spans="2:7" ht="14.25">
      <c r="B49" s="15"/>
      <c r="C49" s="15"/>
      <c r="D49" s="16" t="s">
        <v>53</v>
      </c>
      <c r="E49" s="17">
        <v>0</v>
      </c>
      <c r="F49" s="18"/>
      <c r="G49" s="17">
        <f t="shared" si="0"/>
        <v>0</v>
      </c>
    </row>
    <row r="50" spans="2:7" ht="14.25">
      <c r="B50" s="15"/>
      <c r="C50" s="15"/>
      <c r="D50" s="16" t="s">
        <v>54</v>
      </c>
      <c r="E50" s="17">
        <v>4977895</v>
      </c>
      <c r="F50" s="19">
        <v>5256280</v>
      </c>
      <c r="G50" s="17">
        <f t="shared" si="0"/>
        <v>-278385</v>
      </c>
    </row>
    <row r="51" spans="2:7" ht="14.25">
      <c r="B51" s="15"/>
      <c r="C51" s="20"/>
      <c r="D51" s="21" t="s">
        <v>55</v>
      </c>
      <c r="E51" s="22">
        <f>+E43+E44+E45+E46+E47+E48+E49+E50</f>
        <v>5857159</v>
      </c>
      <c r="F51" s="23">
        <f>+F43+F44+F45+F46+F47+F48+F49+F50</f>
        <v>6197428</v>
      </c>
      <c r="G51" s="22">
        <f t="shared" si="0"/>
        <v>-340269</v>
      </c>
    </row>
    <row r="52" spans="2:7" ht="14.25">
      <c r="B52" s="20"/>
      <c r="C52" s="24" t="s">
        <v>56</v>
      </c>
      <c r="D52" s="27"/>
      <c r="E52" s="28">
        <f xml:space="preserve"> +E42 - E51</f>
        <v>1019648</v>
      </c>
      <c r="F52" s="23">
        <f xml:space="preserve"> +F42 - F51</f>
        <v>-141871</v>
      </c>
      <c r="G52" s="28">
        <f t="shared" si="0"/>
        <v>1161519</v>
      </c>
    </row>
    <row r="53" spans="2:7" ht="14.25">
      <c r="B53" s="24" t="s">
        <v>57</v>
      </c>
      <c r="C53" s="29"/>
      <c r="D53" s="25"/>
      <c r="E53" s="26">
        <f xml:space="preserve"> +E32 +E52</f>
        <v>32988002</v>
      </c>
      <c r="F53" s="23">
        <f xml:space="preserve"> +F32 +F52</f>
        <v>27894670</v>
      </c>
      <c r="G53" s="26">
        <f t="shared" si="0"/>
        <v>5093332</v>
      </c>
    </row>
    <row r="54" spans="2:7" ht="14.25">
      <c r="B54" s="11" t="s">
        <v>58</v>
      </c>
      <c r="C54" s="11" t="s">
        <v>9</v>
      </c>
      <c r="D54" s="16" t="s">
        <v>59</v>
      </c>
      <c r="E54" s="17">
        <v>541667</v>
      </c>
      <c r="F54" s="14">
        <v>4006000</v>
      </c>
      <c r="G54" s="17">
        <f t="shared" si="0"/>
        <v>-3464333</v>
      </c>
    </row>
    <row r="55" spans="2:7" ht="14.25">
      <c r="B55" s="15"/>
      <c r="C55" s="15"/>
      <c r="D55" s="16" t="s">
        <v>60</v>
      </c>
      <c r="E55" s="17">
        <v>0</v>
      </c>
      <c r="F55" s="18">
        <v>0</v>
      </c>
      <c r="G55" s="17">
        <f t="shared" si="0"/>
        <v>0</v>
      </c>
    </row>
    <row r="56" spans="2:7" ht="14.25">
      <c r="B56" s="15"/>
      <c r="C56" s="15"/>
      <c r="D56" s="16" t="s">
        <v>61</v>
      </c>
      <c r="E56" s="17">
        <v>0</v>
      </c>
      <c r="F56" s="18">
        <v>0</v>
      </c>
      <c r="G56" s="17">
        <f t="shared" si="0"/>
        <v>0</v>
      </c>
    </row>
    <row r="57" spans="2:7" ht="14.25">
      <c r="B57" s="15"/>
      <c r="C57" s="15"/>
      <c r="D57" s="16" t="s">
        <v>62</v>
      </c>
      <c r="E57" s="17">
        <v>0</v>
      </c>
      <c r="F57" s="18">
        <v>0</v>
      </c>
      <c r="G57" s="17">
        <f t="shared" si="0"/>
        <v>0</v>
      </c>
    </row>
    <row r="58" spans="2:7" ht="14.25">
      <c r="B58" s="15"/>
      <c r="C58" s="15"/>
      <c r="D58" s="16" t="s">
        <v>63</v>
      </c>
      <c r="E58" s="17">
        <v>0</v>
      </c>
      <c r="F58" s="18">
        <v>0</v>
      </c>
      <c r="G58" s="17">
        <f t="shared" si="0"/>
        <v>0</v>
      </c>
    </row>
    <row r="59" spans="2:7" ht="14.25">
      <c r="B59" s="15"/>
      <c r="C59" s="15"/>
      <c r="D59" s="16" t="s">
        <v>64</v>
      </c>
      <c r="E59" s="17">
        <v>0</v>
      </c>
      <c r="F59" s="18">
        <v>0</v>
      </c>
      <c r="G59" s="17">
        <f t="shared" si="0"/>
        <v>0</v>
      </c>
    </row>
    <row r="60" spans="2:7" ht="14.25">
      <c r="B60" s="15"/>
      <c r="C60" s="15"/>
      <c r="D60" s="16" t="s">
        <v>65</v>
      </c>
      <c r="E60" s="17">
        <v>86717</v>
      </c>
      <c r="F60" s="19">
        <v>0</v>
      </c>
      <c r="G60" s="17">
        <f t="shared" si="0"/>
        <v>86717</v>
      </c>
    </row>
    <row r="61" spans="2:7" ht="14.25">
      <c r="B61" s="15"/>
      <c r="C61" s="20"/>
      <c r="D61" s="21" t="s">
        <v>66</v>
      </c>
      <c r="E61" s="22">
        <f>+E54+E55+E56+E57+E58+E59+E60</f>
        <v>628384</v>
      </c>
      <c r="F61" s="23">
        <f>+F54+F55+F56+F57+F58+F59+F60</f>
        <v>4006000</v>
      </c>
      <c r="G61" s="22">
        <f t="shared" si="0"/>
        <v>-3377616</v>
      </c>
    </row>
    <row r="62" spans="2:7" ht="14.25">
      <c r="B62" s="15"/>
      <c r="C62" s="11" t="s">
        <v>22</v>
      </c>
      <c r="D62" s="16" t="s">
        <v>67</v>
      </c>
      <c r="E62" s="17">
        <v>0</v>
      </c>
      <c r="F62" s="14">
        <v>0</v>
      </c>
      <c r="G62" s="17">
        <f t="shared" si="0"/>
        <v>0</v>
      </c>
    </row>
    <row r="63" spans="2:7" ht="14.25">
      <c r="B63" s="15"/>
      <c r="C63" s="15"/>
      <c r="D63" s="16" t="s">
        <v>68</v>
      </c>
      <c r="E63" s="17">
        <v>0</v>
      </c>
      <c r="F63" s="18">
        <v>0</v>
      </c>
      <c r="G63" s="17">
        <f t="shared" si="0"/>
        <v>0</v>
      </c>
    </row>
    <row r="64" spans="2:7" ht="14.25">
      <c r="B64" s="15"/>
      <c r="C64" s="15"/>
      <c r="D64" s="16" t="s">
        <v>69</v>
      </c>
      <c r="E64" s="17">
        <v>0</v>
      </c>
      <c r="F64" s="18">
        <v>0</v>
      </c>
      <c r="G64" s="17">
        <f t="shared" si="0"/>
        <v>0</v>
      </c>
    </row>
    <row r="65" spans="2:7" ht="14.25">
      <c r="B65" s="15"/>
      <c r="C65" s="15"/>
      <c r="D65" s="16" t="s">
        <v>70</v>
      </c>
      <c r="E65" s="17">
        <v>0</v>
      </c>
      <c r="F65" s="18">
        <v>0</v>
      </c>
      <c r="G65" s="17">
        <f t="shared" si="0"/>
        <v>0</v>
      </c>
    </row>
    <row r="66" spans="2:7" ht="14.25">
      <c r="B66" s="15"/>
      <c r="C66" s="15"/>
      <c r="D66" s="16" t="s">
        <v>71</v>
      </c>
      <c r="E66" s="17">
        <v>541667</v>
      </c>
      <c r="F66" s="18">
        <v>4006000</v>
      </c>
      <c r="G66" s="17">
        <f t="shared" si="0"/>
        <v>-3464333</v>
      </c>
    </row>
    <row r="67" spans="2:7" ht="14.25">
      <c r="B67" s="15"/>
      <c r="C67" s="15"/>
      <c r="D67" s="16" t="s">
        <v>72</v>
      </c>
      <c r="E67" s="17">
        <v>0</v>
      </c>
      <c r="F67" s="18">
        <v>0</v>
      </c>
      <c r="G67" s="17">
        <f t="shared" si="0"/>
        <v>0</v>
      </c>
    </row>
    <row r="68" spans="2:7" ht="14.25">
      <c r="B68" s="15"/>
      <c r="C68" s="15"/>
      <c r="D68" s="16" t="s">
        <v>73</v>
      </c>
      <c r="E68" s="17">
        <v>0</v>
      </c>
      <c r="F68" s="18">
        <v>0</v>
      </c>
      <c r="G68" s="17">
        <f t="shared" si="0"/>
        <v>0</v>
      </c>
    </row>
    <row r="69" spans="2:7" ht="14.25">
      <c r="B69" s="15"/>
      <c r="C69" s="15"/>
      <c r="D69" s="16" t="s">
        <v>74</v>
      </c>
      <c r="E69" s="17">
        <v>0</v>
      </c>
      <c r="F69" s="19">
        <v>0</v>
      </c>
      <c r="G69" s="17">
        <f t="shared" si="0"/>
        <v>0</v>
      </c>
    </row>
    <row r="70" spans="2:7" ht="14.25">
      <c r="B70" s="15"/>
      <c r="C70" s="20"/>
      <c r="D70" s="21" t="s">
        <v>75</v>
      </c>
      <c r="E70" s="22">
        <f>+E62+E63+E64+E65+E66+E67+E68+E69</f>
        <v>541667</v>
      </c>
      <c r="F70" s="23">
        <f>+F62+F63+F64+F65+F66+F67+F68+F69</f>
        <v>4006000</v>
      </c>
      <c r="G70" s="22">
        <f t="shared" si="0"/>
        <v>-3464333</v>
      </c>
    </row>
    <row r="71" spans="2:7" ht="14.25">
      <c r="B71" s="20"/>
      <c r="C71" s="30" t="s">
        <v>76</v>
      </c>
      <c r="D71" s="31"/>
      <c r="E71" s="32">
        <f xml:space="preserve"> +E61 - E70</f>
        <v>86717</v>
      </c>
      <c r="F71" s="23">
        <f xml:space="preserve"> +F61 - F70</f>
        <v>0</v>
      </c>
      <c r="G71" s="32">
        <f t="shared" si="0"/>
        <v>86717</v>
      </c>
    </row>
    <row r="72" spans="2:7" ht="14.25">
      <c r="B72" s="24" t="s">
        <v>77</v>
      </c>
      <c r="C72" s="33"/>
      <c r="D72" s="34"/>
      <c r="E72" s="35">
        <f xml:space="preserve"> +E53 +E71</f>
        <v>33074719</v>
      </c>
      <c r="F72" s="23">
        <f xml:space="preserve"> +F53 +F71</f>
        <v>27894670</v>
      </c>
      <c r="G72" s="35">
        <f t="shared" si="0"/>
        <v>5180049</v>
      </c>
    </row>
    <row r="73" spans="2:7" ht="14.25">
      <c r="B73" s="24" t="s">
        <v>78</v>
      </c>
      <c r="C73" s="33"/>
      <c r="D73" s="34"/>
      <c r="E73" s="35">
        <v>822200</v>
      </c>
      <c r="F73" s="23">
        <v>910300</v>
      </c>
      <c r="G73" s="35">
        <f t="shared" ref="G73:G81" si="1">E73-F73</f>
        <v>-88100</v>
      </c>
    </row>
    <row r="74" spans="2:7" ht="14.25">
      <c r="B74" s="24" t="s">
        <v>79</v>
      </c>
      <c r="C74" s="33"/>
      <c r="D74" s="34"/>
      <c r="E74" s="35">
        <v>0</v>
      </c>
      <c r="F74" s="23"/>
      <c r="G74" s="35">
        <f t="shared" si="1"/>
        <v>0</v>
      </c>
    </row>
    <row r="75" spans="2:7" ht="14.25">
      <c r="B75" s="24" t="s">
        <v>80</v>
      </c>
      <c r="C75" s="33"/>
      <c r="D75" s="34"/>
      <c r="E75" s="35">
        <f xml:space="preserve"> +E72 -E73 - E74</f>
        <v>32252519</v>
      </c>
      <c r="F75" s="23">
        <f xml:space="preserve"> +F72 -F73 - F74</f>
        <v>26984370</v>
      </c>
      <c r="G75" s="35">
        <f t="shared" si="1"/>
        <v>5268149</v>
      </c>
    </row>
    <row r="76" spans="2:7" ht="14.25">
      <c r="B76" s="36"/>
      <c r="C76" s="33" t="s">
        <v>81</v>
      </c>
      <c r="D76" s="34"/>
      <c r="E76" s="35">
        <v>317562162</v>
      </c>
      <c r="F76" s="23">
        <v>304908624</v>
      </c>
      <c r="G76" s="35">
        <f t="shared" si="1"/>
        <v>12653538</v>
      </c>
    </row>
    <row r="77" spans="2:7" ht="14.25">
      <c r="B77" s="37"/>
      <c r="C77" s="33" t="s">
        <v>82</v>
      </c>
      <c r="D77" s="34"/>
      <c r="E77" s="35">
        <f xml:space="preserve"> +E75 +E76</f>
        <v>349814681</v>
      </c>
      <c r="F77" s="23">
        <f xml:space="preserve"> +F75 +F76</f>
        <v>331892994</v>
      </c>
      <c r="G77" s="35">
        <f t="shared" si="1"/>
        <v>17921687</v>
      </c>
    </row>
    <row r="78" spans="2:7" ht="14.25">
      <c r="B78" s="36"/>
      <c r="C78" s="33" t="s">
        <v>83</v>
      </c>
      <c r="D78" s="34"/>
      <c r="E78" s="35">
        <v>0</v>
      </c>
      <c r="F78" s="23">
        <v>0</v>
      </c>
      <c r="G78" s="35">
        <f t="shared" si="1"/>
        <v>0</v>
      </c>
    </row>
    <row r="79" spans="2:7" ht="14.25">
      <c r="B79" s="36"/>
      <c r="C79" s="33" t="s">
        <v>84</v>
      </c>
      <c r="D79" s="34"/>
      <c r="E79" s="35">
        <v>0</v>
      </c>
      <c r="F79" s="23">
        <v>5669600</v>
      </c>
      <c r="G79" s="35">
        <f t="shared" si="1"/>
        <v>-5669600</v>
      </c>
    </row>
    <row r="80" spans="2:7" ht="14.25">
      <c r="B80" s="36"/>
      <c r="C80" s="33" t="s">
        <v>85</v>
      </c>
      <c r="D80" s="34"/>
      <c r="E80" s="35">
        <v>13000555</v>
      </c>
      <c r="F80" s="23">
        <v>20000432</v>
      </c>
      <c r="G80" s="35">
        <f t="shared" si="1"/>
        <v>-6999877</v>
      </c>
    </row>
    <row r="81" spans="2:7" ht="14.25">
      <c r="B81" s="38"/>
      <c r="C81" s="33" t="s">
        <v>86</v>
      </c>
      <c r="D81" s="34"/>
      <c r="E81" s="35">
        <f xml:space="preserve"> +E77 +E78 +E79 - E80</f>
        <v>336814126</v>
      </c>
      <c r="F81" s="23">
        <f xml:space="preserve"> +F77 +F78 +F79 - F80</f>
        <v>317562162</v>
      </c>
      <c r="G81" s="35">
        <f t="shared" si="1"/>
        <v>19251964</v>
      </c>
    </row>
  </sheetData>
  <mergeCells count="12">
    <mergeCell ref="B33:B52"/>
    <mergeCell ref="C33:C42"/>
    <mergeCell ref="C43:C51"/>
    <mergeCell ref="B54:B71"/>
    <mergeCell ref="C54:C61"/>
    <mergeCell ref="C62:C70"/>
    <mergeCell ref="B3:G3"/>
    <mergeCell ref="B5:G5"/>
    <mergeCell ref="B7:D7"/>
    <mergeCell ref="B8:B32"/>
    <mergeCell ref="C8:C19"/>
    <mergeCell ref="C20:C31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第二号第一様式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Yamanouchi</dc:creator>
  <cp:lastModifiedBy>Yamanouchi</cp:lastModifiedBy>
  <dcterms:created xsi:type="dcterms:W3CDTF">2018-06-19T01:02:41Z</dcterms:created>
  <dcterms:modified xsi:type="dcterms:W3CDTF">2018-06-19T01:02:42Z</dcterms:modified>
</cp:coreProperties>
</file>